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ntennemeten\"/>
    </mc:Choice>
  </mc:AlternateContent>
  <bookViews>
    <workbookView xWindow="8220" yWindow="1245" windowWidth="28800" windowHeight="1762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0" i="1" l="1"/>
  <c r="F60" i="1"/>
  <c r="R60" i="1"/>
  <c r="J59" i="1"/>
  <c r="F59" i="1"/>
  <c r="R59" i="1"/>
  <c r="R58" i="1"/>
  <c r="F58" i="1"/>
  <c r="F51" i="1"/>
  <c r="J49" i="1"/>
  <c r="R49" i="1"/>
  <c r="F49" i="1"/>
  <c r="J51" i="1"/>
  <c r="R51" i="1"/>
  <c r="J48" i="1"/>
  <c r="R48" i="1"/>
  <c r="F48" i="1"/>
  <c r="J45" i="1"/>
  <c r="F45" i="1"/>
  <c r="R45" i="1"/>
  <c r="J47" i="1"/>
  <c r="R47" i="1"/>
  <c r="F47" i="1"/>
  <c r="J50" i="1"/>
  <c r="R50" i="1"/>
  <c r="F50" i="1"/>
  <c r="J46" i="1"/>
  <c r="F46" i="1"/>
  <c r="R46" i="1"/>
  <c r="J44" i="1"/>
  <c r="R44" i="1"/>
  <c r="F44" i="1"/>
  <c r="J43" i="1"/>
  <c r="R43" i="1"/>
  <c r="F43" i="1"/>
  <c r="R42" i="1"/>
  <c r="F42" i="1"/>
  <c r="J42" i="1"/>
  <c r="J38" i="1"/>
  <c r="R38" i="1"/>
  <c r="F38" i="1"/>
  <c r="J37" i="1"/>
  <c r="R37" i="1"/>
  <c r="F37" i="1"/>
  <c r="J36" i="1"/>
  <c r="R36" i="1"/>
  <c r="F36" i="1"/>
  <c r="J35" i="1"/>
  <c r="R35" i="1"/>
  <c r="F35" i="1"/>
  <c r="J30" i="1"/>
  <c r="R30" i="1"/>
  <c r="F30" i="1"/>
  <c r="R29" i="1"/>
  <c r="F29" i="1"/>
  <c r="J28" i="1"/>
  <c r="R28" i="1"/>
  <c r="R27" i="1"/>
  <c r="F28" i="1"/>
  <c r="F27" i="1"/>
  <c r="J27" i="1"/>
  <c r="R23" i="1"/>
  <c r="F23" i="1"/>
  <c r="R22" i="1"/>
  <c r="F22" i="1"/>
  <c r="J23" i="1"/>
  <c r="J22" i="1"/>
</calcChain>
</file>

<file path=xl/sharedStrings.xml><?xml version="1.0" encoding="utf-8"?>
<sst xmlns="http://schemas.openxmlformats.org/spreadsheetml/2006/main" count="224" uniqueCount="110">
  <si>
    <t>Naam</t>
  </si>
  <si>
    <t>Call</t>
  </si>
  <si>
    <t>Band</t>
  </si>
  <si>
    <t>Antennegegevens</t>
  </si>
  <si>
    <t>Gain (dBd)</t>
  </si>
  <si>
    <t>Oh Rechts</t>
  </si>
  <si>
    <t>Oh Links</t>
  </si>
  <si>
    <t>V/A</t>
  </si>
  <si>
    <t>VSWR 145MHz</t>
  </si>
  <si>
    <t>VSWR 146MHz</t>
  </si>
  <si>
    <t>Optimale VSWR Freq</t>
  </si>
  <si>
    <t>Optimale VSWR</t>
  </si>
  <si>
    <t>Opmerking</t>
  </si>
  <si>
    <t>VSWR 430MHz</t>
  </si>
  <si>
    <t>VSWR 440MHz</t>
  </si>
  <si>
    <t>VSWR 1296 Mhz</t>
  </si>
  <si>
    <t>VSWR 1270 Mhz</t>
  </si>
  <si>
    <t>VSWR 2352 Mhz</t>
  </si>
  <si>
    <t>VSWR 2320 Mhz</t>
  </si>
  <si>
    <t>VSWR 2400 Mhz</t>
  </si>
  <si>
    <t xml:space="preserve">met dank aan </t>
  </si>
  <si>
    <t>*</t>
  </si>
  <si>
    <t xml:space="preserve">Lichtmis </t>
  </si>
  <si>
    <t>Meetdag</t>
  </si>
  <si>
    <t>Zaterdag 21 mei 2016</t>
  </si>
  <si>
    <t>VSWR 70.2MHz</t>
  </si>
  <si>
    <t>Referentie_Dipool</t>
  </si>
  <si>
    <t>Meet_Dipool (AUT_mast)</t>
  </si>
  <si>
    <t>Afgelezen-waarde FSP</t>
  </si>
  <si>
    <t>4 mtr</t>
  </si>
  <si>
    <t>Dipool</t>
  </si>
  <si>
    <t>Ger Langerijs</t>
  </si>
  <si>
    <t>PA0CDR</t>
  </si>
  <si>
    <t>Double Bazooka</t>
  </si>
  <si>
    <t>Ref_antenne tijdens meting</t>
  </si>
  <si>
    <t>Gain (t.ov. Dipool Meppel)</t>
  </si>
  <si>
    <t>VA afgelezen FSP</t>
  </si>
  <si>
    <t>6el. PA5DD</t>
  </si>
  <si>
    <t>Alex Nijland</t>
  </si>
  <si>
    <t>PA2CV</t>
  </si>
  <si>
    <t>70.2 Mhz</t>
  </si>
  <si>
    <t>70.65 Mhz</t>
  </si>
  <si>
    <t>Coax direct op dipool</t>
  </si>
  <si>
    <t xml:space="preserve"> </t>
  </si>
  <si>
    <t>Ref Correctie</t>
  </si>
  <si>
    <t>Ref_Dipool (in AUT_mast)</t>
  </si>
  <si>
    <t>2 mtr</t>
  </si>
  <si>
    <t>Bas Boer</t>
  </si>
  <si>
    <t>PB2CW</t>
  </si>
  <si>
    <t>5 el. Kruis yagi DK7ZB (Hor)</t>
  </si>
  <si>
    <t>VSWR 144.2 MHz</t>
  </si>
  <si>
    <t>5 el. Kruis yagi DK7ZB (Ver)</t>
  </si>
  <si>
    <t>2 x 75 Ohm coax balun DK7ZB, INCL POLARISATIE LINES</t>
  </si>
  <si>
    <t>PA4GT</t>
  </si>
  <si>
    <t>egg-beater</t>
  </si>
  <si>
    <t>Vlak</t>
  </si>
  <si>
    <t>n.a</t>
  </si>
  <si>
    <t>n.a.</t>
  </si>
  <si>
    <t>Henk v. Amerongen</t>
  </si>
  <si>
    <t xml:space="preserve"> 4.4dB variatie rond, Zonder aardvlak</t>
  </si>
  <si>
    <t xml:space="preserve">Alex </t>
  </si>
  <si>
    <t>10el. DK7ZB</t>
  </si>
  <si>
    <t>Ground gain?</t>
  </si>
  <si>
    <t>70 cm</t>
  </si>
  <si>
    <t>VSWR 432MHz</t>
  </si>
  <si>
    <t>2 x 9 el Kruis yagi (Hor)</t>
  </si>
  <si>
    <t>INCL POLARISATIE LINES</t>
  </si>
  <si>
    <t>2 x 9 el Kruis yagi (Ver)</t>
  </si>
  <si>
    <t>6el. 65cm lang, ON5MU</t>
  </si>
  <si>
    <t>Max. bruikbaar tot 436Mhz (VSWR &gt;2)</t>
  </si>
  <si>
    <t>Jos  Peters</t>
  </si>
  <si>
    <t>PA7KY</t>
  </si>
  <si>
    <t>26 el. LFA (6.58 mtr lang)</t>
  </si>
  <si>
    <t>23cm</t>
  </si>
  <si>
    <t>Referentie_Hoorn</t>
  </si>
  <si>
    <t>Ref_Hoorn (in AUT_mast)</t>
  </si>
  <si>
    <t>Referentie_beam</t>
  </si>
  <si>
    <t>Ref_Beam (in AUT_mast)</t>
  </si>
  <si>
    <t xml:space="preserve"> gain van referentie hoorn antenne voor 1252Mhz dBd</t>
  </si>
  <si>
    <t xml:space="preserve"> gain van referentie antenne voor 432Mhz dBd</t>
  </si>
  <si>
    <t>niet gemeten</t>
  </si>
  <si>
    <t>16 over 16   x2 totaal 64el</t>
  </si>
  <si>
    <t>PA0T</t>
  </si>
  <si>
    <t xml:space="preserve">Jaap </t>
  </si>
  <si>
    <t>Vlak SWR rond 1296</t>
  </si>
  <si>
    <t>16 over 16  (#1 van 2)</t>
  </si>
  <si>
    <t>16 over 16  (#2 van 2)</t>
  </si>
  <si>
    <t>Corner reflector, 60grd. 20cm breed, 33cm legs</t>
  </si>
  <si>
    <t>Eddy Cretier</t>
  </si>
  <si>
    <t>PA0EHC</t>
  </si>
  <si>
    <t>8-ring voor reflectorplaat</t>
  </si>
  <si>
    <t xml:space="preserve">67el. SHF (5.10 mtr) gekocht </t>
  </si>
  <si>
    <t>Had nog 2.7mtr coax naar aansluitpunt (0.2dB verlies)</t>
  </si>
  <si>
    <t>Schotel 1.2 mtr met hoorn f/D 0.5</t>
  </si>
  <si>
    <t>Collineair lengte 4 stralende delen</t>
  </si>
  <si>
    <t>V/A = rondgedraaid in V-vlak</t>
  </si>
  <si>
    <t>DL6WU 22el. 1.6mtr lang</t>
  </si>
  <si>
    <t>Rondstralen op z'n kant gemeten, ook niet helemal rond</t>
  </si>
  <si>
    <t>VSRW neemt verder af boven 1310MHz, niet helemal rond</t>
  </si>
  <si>
    <t>"Harris" rondstraler, lengte 40cm, incl. koppelstuk N-BNC-N</t>
  </si>
  <si>
    <t xml:space="preserve"> gain van referentie hoorn antenne voor 2352Mhz dBd</t>
  </si>
  <si>
    <t xml:space="preserve"> gain van referentie antenne voor 144Mhz dBd</t>
  </si>
  <si>
    <t>?</t>
  </si>
  <si>
    <t>13cm</t>
  </si>
  <si>
    <t>Slotstraler 2x11 sleuven, lengte= 1.1mtr.</t>
  </si>
  <si>
    <t>PB0AHX</t>
  </si>
  <si>
    <t>Herman</t>
  </si>
  <si>
    <t>Jaap</t>
  </si>
  <si>
    <t>Niet helemaal rondstralend. -4dB in een minimum.</t>
  </si>
  <si>
    <t>Corner reflector, 60 grd. 10cm breed, 35cm legs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</si>
</sst>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3C3C3C"/>
      <name val="Arial"/>
    </font>
    <font>
      <b/>
      <u/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4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2" borderId="0" xfId="0" applyFont="1" applyFill="1" applyBorder="1" applyAlignment="1"/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/>
    <xf numFmtId="0" fontId="6" fillId="0" borderId="0" xfId="0" applyFont="1" applyAlignment="1"/>
    <xf numFmtId="0" fontId="7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topLeftCell="A31" workbookViewId="0">
      <selection activeCell="A61" sqref="A61"/>
    </sheetView>
  </sheetViews>
  <sheetFormatPr defaultColWidth="17.28515625" defaultRowHeight="15" customHeight="1" x14ac:dyDescent="0.2"/>
  <cols>
    <col min="1" max="1" width="26.42578125" bestFit="1" customWidth="1"/>
    <col min="2" max="2" width="11.42578125" customWidth="1"/>
    <col min="3" max="3" width="6.28515625" customWidth="1"/>
    <col min="4" max="4" width="48.42578125" bestFit="1" customWidth="1"/>
    <col min="5" max="5" width="42.42578125" customWidth="1"/>
    <col min="6" max="6" width="26.28515625" bestFit="1" customWidth="1"/>
    <col min="7" max="7" width="45.7109375" bestFit="1" customWidth="1"/>
    <col min="8" max="8" width="11.42578125" customWidth="1"/>
    <col min="9" max="9" width="17.7109375" bestFit="1" customWidth="1"/>
    <col min="10" max="10" width="6.140625" customWidth="1"/>
    <col min="11" max="11" width="17.7109375" customWidth="1"/>
    <col min="12" max="12" width="15.42578125" customWidth="1"/>
    <col min="13" max="13" width="17" customWidth="1"/>
    <col min="14" max="14" width="22" customWidth="1"/>
    <col min="15" max="15" width="15.7109375" bestFit="1" customWidth="1"/>
    <col min="16" max="16" width="51.7109375" bestFit="1" customWidth="1"/>
    <col min="17" max="17" width="26.42578125" bestFit="1" customWidth="1"/>
  </cols>
  <sheetData>
    <row r="1" spans="1:7" ht="15" customHeight="1" x14ac:dyDescent="0.2">
      <c r="A1" t="s">
        <v>26</v>
      </c>
      <c r="B1">
        <v>-25</v>
      </c>
      <c r="D1">
        <v>70.2</v>
      </c>
    </row>
    <row r="2" spans="1:7" ht="15" customHeight="1" x14ac:dyDescent="0.2">
      <c r="A2" t="s">
        <v>27</v>
      </c>
      <c r="B2">
        <v>-26.2</v>
      </c>
      <c r="D2">
        <v>70.2</v>
      </c>
      <c r="F2" s="20" t="s">
        <v>102</v>
      </c>
    </row>
    <row r="4" spans="1:7" ht="15" customHeight="1" x14ac:dyDescent="0.2">
      <c r="A4" t="s">
        <v>26</v>
      </c>
      <c r="B4">
        <v>-20.8</v>
      </c>
      <c r="D4">
        <v>144.19999999999999</v>
      </c>
      <c r="E4">
        <v>1.28</v>
      </c>
    </row>
    <row r="5" spans="1:7" ht="15" customHeight="1" x14ac:dyDescent="0.2">
      <c r="A5" t="s">
        <v>45</v>
      </c>
      <c r="B5">
        <v>-20.9</v>
      </c>
      <c r="D5">
        <v>144.19999999999999</v>
      </c>
      <c r="E5">
        <v>1.49</v>
      </c>
    </row>
    <row r="6" spans="1:7" ht="15" customHeight="1" x14ac:dyDescent="0.2">
      <c r="F6">
        <v>7.5</v>
      </c>
      <c r="G6" s="19" t="s">
        <v>101</v>
      </c>
    </row>
    <row r="7" spans="1:7" ht="15" customHeight="1" x14ac:dyDescent="0.2">
      <c r="G7" s="19"/>
    </row>
    <row r="8" spans="1:7" ht="15" customHeight="1" x14ac:dyDescent="0.2">
      <c r="A8" s="20" t="s">
        <v>76</v>
      </c>
      <c r="B8">
        <v>-17.899999999999999</v>
      </c>
      <c r="D8" s="20">
        <v>432</v>
      </c>
      <c r="E8">
        <v>1.65</v>
      </c>
      <c r="G8" s="19"/>
    </row>
    <row r="9" spans="1:7" ht="15" customHeight="1" x14ac:dyDescent="0.2">
      <c r="A9" s="20" t="s">
        <v>77</v>
      </c>
      <c r="B9">
        <v>-16.7</v>
      </c>
      <c r="D9" s="20">
        <v>432</v>
      </c>
      <c r="E9">
        <v>1.48</v>
      </c>
      <c r="G9" s="19"/>
    </row>
    <row r="10" spans="1:7" ht="15" customHeight="1" x14ac:dyDescent="0.2">
      <c r="F10">
        <v>7.5</v>
      </c>
      <c r="G10" s="19" t="s">
        <v>79</v>
      </c>
    </row>
    <row r="11" spans="1:7" ht="15" customHeight="1" x14ac:dyDescent="0.2">
      <c r="G11" s="19"/>
    </row>
    <row r="12" spans="1:7" ht="15" customHeight="1" x14ac:dyDescent="0.2">
      <c r="A12" s="20" t="s">
        <v>74</v>
      </c>
      <c r="B12">
        <v>-28.4</v>
      </c>
      <c r="D12" s="20">
        <v>1252</v>
      </c>
      <c r="E12">
        <v>1.6</v>
      </c>
      <c r="G12" s="19"/>
    </row>
    <row r="13" spans="1:7" ht="15" customHeight="1" x14ac:dyDescent="0.2">
      <c r="A13" s="20" t="s">
        <v>75</v>
      </c>
      <c r="B13">
        <v>-30.8</v>
      </c>
      <c r="D13" s="20">
        <v>1252</v>
      </c>
      <c r="E13">
        <v>1.22</v>
      </c>
      <c r="G13" s="19"/>
    </row>
    <row r="14" spans="1:7" ht="15" customHeight="1" x14ac:dyDescent="0.2">
      <c r="F14">
        <v>13.2</v>
      </c>
      <c r="G14" s="19" t="s">
        <v>78</v>
      </c>
    </row>
    <row r="15" spans="1:7" ht="15" customHeight="1" x14ac:dyDescent="0.2">
      <c r="G15" s="19"/>
    </row>
    <row r="16" spans="1:7" ht="15" customHeight="1" x14ac:dyDescent="0.2">
      <c r="A16" s="20" t="s">
        <v>74</v>
      </c>
      <c r="B16">
        <v>-41.2</v>
      </c>
      <c r="D16" s="20">
        <v>2352</v>
      </c>
      <c r="G16" s="19"/>
    </row>
    <row r="17" spans="1:18" ht="15" customHeight="1" x14ac:dyDescent="0.2">
      <c r="A17" s="20" t="s">
        <v>75</v>
      </c>
      <c r="B17">
        <v>-44.5</v>
      </c>
      <c r="D17" s="20">
        <v>2352</v>
      </c>
      <c r="E17">
        <v>1.26</v>
      </c>
      <c r="G17" s="19"/>
    </row>
    <row r="18" spans="1:18" ht="15" customHeight="1" x14ac:dyDescent="0.2">
      <c r="F18">
        <v>14.5</v>
      </c>
      <c r="G18" s="19" t="s">
        <v>100</v>
      </c>
    </row>
    <row r="19" spans="1:18" ht="15" customHeight="1" x14ac:dyDescent="0.2">
      <c r="G19" s="19"/>
    </row>
    <row r="20" spans="1:18" ht="15" customHeight="1" x14ac:dyDescent="0.2">
      <c r="G20" s="19"/>
    </row>
    <row r="21" spans="1:18" ht="12.75" customHeight="1" x14ac:dyDescent="0.2">
      <c r="A21" s="2" t="s">
        <v>0</v>
      </c>
      <c r="B21" s="2" t="s">
        <v>1</v>
      </c>
      <c r="C21" s="2" t="s">
        <v>2</v>
      </c>
      <c r="D21" s="2" t="s">
        <v>3</v>
      </c>
      <c r="E21" s="2" t="s">
        <v>28</v>
      </c>
      <c r="F21" s="2" t="s">
        <v>35</v>
      </c>
      <c r="G21" s="2" t="s">
        <v>5</v>
      </c>
      <c r="H21" s="2" t="s">
        <v>6</v>
      </c>
      <c r="I21" s="2" t="s">
        <v>36</v>
      </c>
      <c r="J21" s="2" t="s">
        <v>7</v>
      </c>
      <c r="K21" s="2" t="s">
        <v>25</v>
      </c>
      <c r="L21" s="2"/>
      <c r="M21" s="2"/>
      <c r="N21" s="2" t="s">
        <v>10</v>
      </c>
      <c r="O21" s="2" t="s">
        <v>11</v>
      </c>
      <c r="P21" s="2" t="s">
        <v>12</v>
      </c>
      <c r="Q21" s="12" t="s">
        <v>34</v>
      </c>
      <c r="R21" s="12" t="s">
        <v>44</v>
      </c>
    </row>
    <row r="22" spans="1:18" ht="12.75" customHeight="1" x14ac:dyDescent="0.2">
      <c r="A22" s="1" t="s">
        <v>31</v>
      </c>
      <c r="B22" s="15" t="s">
        <v>32</v>
      </c>
      <c r="C22" s="1" t="s">
        <v>29</v>
      </c>
      <c r="D22" s="1" t="s">
        <v>30</v>
      </c>
      <c r="E22" s="1">
        <v>-24.9</v>
      </c>
      <c r="F22" s="1">
        <f>E22-$B$2+R22</f>
        <v>1.1999999999999993</v>
      </c>
      <c r="G22" s="1">
        <v>33</v>
      </c>
      <c r="H22" s="1">
        <v>-45</v>
      </c>
      <c r="I22" s="1">
        <v>-24.6</v>
      </c>
      <c r="J22" s="1">
        <f>I22-E22</f>
        <v>0.29999999999999716</v>
      </c>
      <c r="K22" s="1">
        <v>1.33</v>
      </c>
      <c r="L22" s="1"/>
      <c r="M22" s="1"/>
      <c r="N22" s="1" t="s">
        <v>40</v>
      </c>
      <c r="O22" s="1">
        <v>1.33</v>
      </c>
      <c r="P22" s="1" t="s">
        <v>33</v>
      </c>
      <c r="Q22">
        <v>-25.1</v>
      </c>
      <c r="R22">
        <f>Q22-B1</f>
        <v>-0.10000000000000142</v>
      </c>
    </row>
    <row r="23" spans="1:18" ht="12.75" customHeight="1" x14ac:dyDescent="0.2">
      <c r="A23" s="1" t="s">
        <v>38</v>
      </c>
      <c r="B23" s="1" t="s">
        <v>39</v>
      </c>
      <c r="C23" s="1" t="s">
        <v>29</v>
      </c>
      <c r="D23" s="1" t="s">
        <v>37</v>
      </c>
      <c r="E23" s="1">
        <v>-17</v>
      </c>
      <c r="F23" s="1">
        <f>E23-$B$2+R23</f>
        <v>9.7999999999999972</v>
      </c>
      <c r="G23" s="1">
        <v>23</v>
      </c>
      <c r="H23" s="1">
        <v>19</v>
      </c>
      <c r="I23" s="1">
        <v>-41.2</v>
      </c>
      <c r="J23" s="1">
        <f>I23-E23</f>
        <v>-24.200000000000003</v>
      </c>
      <c r="K23" s="1">
        <v>1.9</v>
      </c>
      <c r="L23" s="1"/>
      <c r="M23" s="1"/>
      <c r="N23" s="1" t="s">
        <v>41</v>
      </c>
      <c r="O23" s="1">
        <v>0.14000000000000001</v>
      </c>
      <c r="P23" s="1" t="s">
        <v>42</v>
      </c>
      <c r="Q23">
        <v>-25.6</v>
      </c>
      <c r="R23">
        <f>Q23-B2</f>
        <v>0.59999999999999787</v>
      </c>
    </row>
    <row r="24" spans="1:18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8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8" ht="12.75" customHeight="1" x14ac:dyDescent="0.2">
      <c r="A26" s="2" t="s">
        <v>0</v>
      </c>
      <c r="B26" s="2" t="s">
        <v>1</v>
      </c>
      <c r="C26" s="2" t="s">
        <v>2</v>
      </c>
      <c r="D26" s="2" t="s">
        <v>3</v>
      </c>
      <c r="E26" s="2"/>
      <c r="F26" s="2" t="s">
        <v>4</v>
      </c>
      <c r="G26" s="2" t="s">
        <v>5</v>
      </c>
      <c r="H26" s="2" t="s">
        <v>6</v>
      </c>
      <c r="I26" s="2"/>
      <c r="J26" s="2" t="s">
        <v>7</v>
      </c>
      <c r="K26" s="2" t="s">
        <v>50</v>
      </c>
      <c r="L26" s="2" t="s">
        <v>8</v>
      </c>
      <c r="M26" s="2" t="s">
        <v>9</v>
      </c>
      <c r="N26" s="2" t="s">
        <v>10</v>
      </c>
      <c r="O26" s="2" t="s">
        <v>11</v>
      </c>
      <c r="P26" s="2" t="s">
        <v>12</v>
      </c>
    </row>
    <row r="27" spans="1:18" ht="12.75" customHeight="1" x14ac:dyDescent="0.2">
      <c r="A27" s="3" t="s">
        <v>47</v>
      </c>
      <c r="B27" s="1" t="s">
        <v>48</v>
      </c>
      <c r="C27" s="3" t="s">
        <v>46</v>
      </c>
      <c r="D27" s="3" t="s">
        <v>49</v>
      </c>
      <c r="E27" s="3">
        <v>-20.7</v>
      </c>
      <c r="F27" s="4">
        <f>E27-$B$5+R27+$F$6</f>
        <v>7.3999999999999986</v>
      </c>
      <c r="G27" s="4">
        <v>25</v>
      </c>
      <c r="H27" s="4">
        <v>26</v>
      </c>
      <c r="I27" s="4">
        <v>-50</v>
      </c>
      <c r="J27" s="4">
        <f>I27-E27</f>
        <v>-29.3</v>
      </c>
      <c r="K27" s="13">
        <v>1.35</v>
      </c>
      <c r="L27" s="5">
        <v>1.33</v>
      </c>
      <c r="M27" s="14">
        <v>1.28</v>
      </c>
      <c r="N27" s="13">
        <v>145</v>
      </c>
      <c r="O27" s="13">
        <v>1.33</v>
      </c>
      <c r="P27" s="15" t="s">
        <v>52</v>
      </c>
      <c r="Q27">
        <v>-21.1</v>
      </c>
      <c r="R27">
        <f>Q27-$B$4</f>
        <v>-0.30000000000000071</v>
      </c>
    </row>
    <row r="28" spans="1:18" ht="12.75" customHeight="1" x14ac:dyDescent="0.2">
      <c r="A28" s="3" t="s">
        <v>47</v>
      </c>
      <c r="B28" s="1" t="s">
        <v>48</v>
      </c>
      <c r="C28" s="3" t="s">
        <v>46</v>
      </c>
      <c r="D28" s="16" t="s">
        <v>51</v>
      </c>
      <c r="E28" s="3">
        <v>-26.8</v>
      </c>
      <c r="F28" s="4">
        <f>E28-$B$5+R28+$F$6</f>
        <v>1.5</v>
      </c>
      <c r="G28" s="4"/>
      <c r="H28" s="4"/>
      <c r="I28" s="4">
        <v>-44</v>
      </c>
      <c r="J28" s="4">
        <f>I28-E28</f>
        <v>-17.2</v>
      </c>
      <c r="K28" s="13">
        <v>1.36</v>
      </c>
      <c r="L28" s="5">
        <v>1.1499999999999999</v>
      </c>
      <c r="M28" s="14">
        <v>1.2</v>
      </c>
      <c r="N28" s="13">
        <v>145.37</v>
      </c>
      <c r="O28" s="13">
        <v>1.1100000000000001</v>
      </c>
      <c r="P28" s="15" t="s">
        <v>52</v>
      </c>
      <c r="Q28">
        <v>-20.9</v>
      </c>
      <c r="R28">
        <f>Q28-$B$4</f>
        <v>-9.9999999999997868E-2</v>
      </c>
    </row>
    <row r="29" spans="1:18" ht="12.75" customHeight="1" x14ac:dyDescent="0.2">
      <c r="A29" s="16" t="s">
        <v>58</v>
      </c>
      <c r="B29" s="16" t="s">
        <v>53</v>
      </c>
      <c r="C29" s="3" t="s">
        <v>46</v>
      </c>
      <c r="D29" s="16" t="s">
        <v>54</v>
      </c>
      <c r="E29" s="3">
        <v>-27.5</v>
      </c>
      <c r="F29" s="4">
        <f>E29-$B$5+R29+$F$6</f>
        <v>0.69999999999999929</v>
      </c>
      <c r="G29" s="18" t="s">
        <v>56</v>
      </c>
      <c r="H29" s="18" t="s">
        <v>57</v>
      </c>
      <c r="I29" s="18" t="s">
        <v>57</v>
      </c>
      <c r="J29" s="4"/>
      <c r="K29" s="13">
        <v>1.0900000000000001</v>
      </c>
      <c r="L29" s="5">
        <v>1.0900000000000001</v>
      </c>
      <c r="M29" s="14">
        <v>1.0900000000000001</v>
      </c>
      <c r="N29" s="17" t="s">
        <v>55</v>
      </c>
      <c r="O29" s="13">
        <v>1.0900000000000001</v>
      </c>
      <c r="P29" s="15" t="s">
        <v>59</v>
      </c>
      <c r="Q29">
        <v>-21</v>
      </c>
      <c r="R29">
        <f>Q29-$B$4</f>
        <v>-0.19999999999999929</v>
      </c>
    </row>
    <row r="30" spans="1:18" ht="12.75" customHeight="1" x14ac:dyDescent="0.2">
      <c r="A30" s="16" t="s">
        <v>60</v>
      </c>
      <c r="B30" s="16" t="s">
        <v>39</v>
      </c>
      <c r="C30" s="16" t="s">
        <v>46</v>
      </c>
      <c r="D30" s="16" t="s">
        <v>61</v>
      </c>
      <c r="E30" s="3">
        <v>-14.4</v>
      </c>
      <c r="F30" s="4">
        <f>E30-$B$5+R30+$F$6</f>
        <v>13.999999999999998</v>
      </c>
      <c r="G30" s="4">
        <v>15</v>
      </c>
      <c r="H30" s="4">
        <v>19</v>
      </c>
      <c r="I30" s="4">
        <v>-48</v>
      </c>
      <c r="J30" s="4">
        <f>I30-E30</f>
        <v>-33.6</v>
      </c>
      <c r="K30" s="13">
        <v>1.26</v>
      </c>
      <c r="L30" s="5">
        <v>1.2</v>
      </c>
      <c r="M30" s="14">
        <v>2.2999999999999998</v>
      </c>
      <c r="N30" s="13">
        <v>144.6</v>
      </c>
      <c r="O30" s="13">
        <v>1.02</v>
      </c>
      <c r="P30" s="15" t="s">
        <v>62</v>
      </c>
      <c r="Q30">
        <v>-20.8</v>
      </c>
      <c r="R30">
        <f>Q30-$B$4</f>
        <v>0</v>
      </c>
    </row>
    <row r="31" spans="1:18" ht="12.75" customHeight="1" x14ac:dyDescent="0.2">
      <c r="A31" s="3"/>
      <c r="B31" s="3"/>
      <c r="C31" s="3"/>
      <c r="D31" s="3"/>
      <c r="E31" s="3"/>
      <c r="F31" s="4"/>
      <c r="G31" s="4"/>
      <c r="H31" s="4"/>
      <c r="I31" s="4"/>
      <c r="J31" s="4"/>
      <c r="K31" s="13"/>
      <c r="L31" s="5"/>
      <c r="M31" s="14"/>
      <c r="N31" s="13"/>
      <c r="O31" s="13"/>
      <c r="P31" s="1"/>
    </row>
    <row r="32" spans="1:18" ht="12.75" customHeight="1" x14ac:dyDescent="0.2">
      <c r="A32" s="3"/>
      <c r="B32" s="3"/>
      <c r="C32" s="3"/>
      <c r="D32" s="3"/>
      <c r="E32" s="3"/>
      <c r="F32" s="4"/>
      <c r="G32" s="4"/>
      <c r="H32" s="4"/>
      <c r="I32" s="4"/>
      <c r="J32" s="4"/>
      <c r="K32" s="13"/>
      <c r="L32" s="5"/>
      <c r="M32" s="14"/>
      <c r="N32" s="13"/>
      <c r="O32" s="13"/>
      <c r="P32" s="1"/>
    </row>
    <row r="33" spans="1:18" ht="12.75" customHeight="1" x14ac:dyDescent="0.2">
      <c r="A33" s="3"/>
      <c r="B33" s="3"/>
      <c r="C33" s="3"/>
      <c r="D33" s="3"/>
      <c r="E33" s="3"/>
      <c r="F33" s="4"/>
      <c r="G33" s="4"/>
      <c r="H33" s="4"/>
      <c r="I33" s="4"/>
      <c r="J33" s="4"/>
      <c r="K33" s="13"/>
      <c r="L33" s="5"/>
      <c r="M33" s="14"/>
      <c r="N33" s="13"/>
      <c r="O33" s="13"/>
      <c r="P33" s="1"/>
    </row>
    <row r="34" spans="1:18" ht="12.75" customHeight="1" x14ac:dyDescent="0.2">
      <c r="A34" s="2" t="s">
        <v>0</v>
      </c>
      <c r="B34" s="2" t="s">
        <v>1</v>
      </c>
      <c r="C34" s="2" t="s">
        <v>2</v>
      </c>
      <c r="D34" s="2" t="s">
        <v>3</v>
      </c>
      <c r="E34" s="2"/>
      <c r="F34" s="2" t="s">
        <v>4</v>
      </c>
      <c r="G34" s="2" t="s">
        <v>5</v>
      </c>
      <c r="H34" s="2" t="s">
        <v>6</v>
      </c>
      <c r="I34" s="2"/>
      <c r="J34" s="2" t="s">
        <v>7</v>
      </c>
      <c r="K34" s="21" t="s">
        <v>13</v>
      </c>
      <c r="L34" s="21" t="s">
        <v>64</v>
      </c>
      <c r="M34" s="6" t="s">
        <v>14</v>
      </c>
      <c r="N34" s="2" t="s">
        <v>10</v>
      </c>
      <c r="O34" s="2" t="s">
        <v>11</v>
      </c>
      <c r="P34" s="2" t="s">
        <v>12</v>
      </c>
    </row>
    <row r="35" spans="1:18" ht="12.75" customHeight="1" x14ac:dyDescent="0.2">
      <c r="A35" s="3" t="s">
        <v>47</v>
      </c>
      <c r="B35" s="1" t="s">
        <v>48</v>
      </c>
      <c r="C35" s="16" t="s">
        <v>63</v>
      </c>
      <c r="D35" s="16" t="s">
        <v>65</v>
      </c>
      <c r="E35" s="3">
        <v>-14</v>
      </c>
      <c r="F35" s="4">
        <f>E35-$B$9+R35+$F$10</f>
        <v>10.399999999999999</v>
      </c>
      <c r="G35" s="4">
        <v>16</v>
      </c>
      <c r="H35" s="4">
        <v>21</v>
      </c>
      <c r="I35" s="4">
        <v>-32</v>
      </c>
      <c r="J35" s="4">
        <f>I35-E35</f>
        <v>-18</v>
      </c>
      <c r="K35" s="4">
        <v>1.35</v>
      </c>
      <c r="L35" s="4">
        <v>1.27</v>
      </c>
      <c r="M35" s="4">
        <v>1.46</v>
      </c>
      <c r="N35" s="4">
        <v>435.4</v>
      </c>
      <c r="O35" s="4">
        <v>1.05</v>
      </c>
      <c r="P35" s="4" t="s">
        <v>66</v>
      </c>
      <c r="Q35" s="18">
        <v>-17.7</v>
      </c>
      <c r="R35">
        <f>Q35-$B$8</f>
        <v>0.19999999999999929</v>
      </c>
    </row>
    <row r="36" spans="1:18" ht="12.75" customHeight="1" x14ac:dyDescent="0.2">
      <c r="A36" s="3" t="s">
        <v>47</v>
      </c>
      <c r="B36" s="1" t="s">
        <v>48</v>
      </c>
      <c r="C36" s="16" t="s">
        <v>63</v>
      </c>
      <c r="D36" s="16" t="s">
        <v>67</v>
      </c>
      <c r="E36" s="3">
        <v>-23.4</v>
      </c>
      <c r="F36" s="4">
        <f>E36-$B$9+R36+$F$10</f>
        <v>0.80000000000000071</v>
      </c>
      <c r="G36" s="4">
        <v>18</v>
      </c>
      <c r="H36" s="4">
        <v>25</v>
      </c>
      <c r="I36" s="4">
        <v>-37</v>
      </c>
      <c r="J36" s="4">
        <f>I36-E36</f>
        <v>-13.600000000000001</v>
      </c>
      <c r="K36" s="4">
        <v>2.2999999999999998</v>
      </c>
      <c r="L36" s="4">
        <v>2.1</v>
      </c>
      <c r="M36" s="4">
        <v>1.95</v>
      </c>
      <c r="N36" s="4">
        <v>438</v>
      </c>
      <c r="O36" s="4">
        <v>1.89</v>
      </c>
      <c r="P36" s="4" t="s">
        <v>66</v>
      </c>
      <c r="Q36" s="18">
        <v>-17.899999999999999</v>
      </c>
      <c r="R36">
        <f>Q36-$B$8</f>
        <v>0</v>
      </c>
    </row>
    <row r="37" spans="1:18" ht="12.75" customHeight="1" x14ac:dyDescent="0.2">
      <c r="A37" s="1" t="s">
        <v>31</v>
      </c>
      <c r="B37" s="3" t="s">
        <v>32</v>
      </c>
      <c r="C37" s="16" t="s">
        <v>63</v>
      </c>
      <c r="D37" s="16" t="s">
        <v>68</v>
      </c>
      <c r="E37" s="3">
        <v>-13.6</v>
      </c>
      <c r="F37" s="4">
        <f>E37-$B$9+R37+$F$10</f>
        <v>10.699999999999998</v>
      </c>
      <c r="G37" s="4">
        <v>24</v>
      </c>
      <c r="H37" s="4">
        <v>24</v>
      </c>
      <c r="I37" s="4">
        <v>-27.8</v>
      </c>
      <c r="J37" s="4">
        <f>I37-E37</f>
        <v>-14.200000000000001</v>
      </c>
      <c r="K37" s="4">
        <v>1.18</v>
      </c>
      <c r="L37" s="4">
        <v>1.18</v>
      </c>
      <c r="M37" s="4">
        <v>2.0499999999999998</v>
      </c>
      <c r="N37" s="4">
        <v>431.5</v>
      </c>
      <c r="O37" s="4">
        <v>1.17</v>
      </c>
      <c r="P37" s="4"/>
      <c r="Q37" s="18">
        <v>-17.8</v>
      </c>
      <c r="R37">
        <f>Q37-$B$8</f>
        <v>9.9999999999997868E-2</v>
      </c>
    </row>
    <row r="38" spans="1:18" ht="12.75" customHeight="1" x14ac:dyDescent="0.2">
      <c r="A38" s="16" t="s">
        <v>70</v>
      </c>
      <c r="B38" s="16" t="s">
        <v>71</v>
      </c>
      <c r="C38" s="16" t="s">
        <v>63</v>
      </c>
      <c r="D38" s="16" t="s">
        <v>72</v>
      </c>
      <c r="E38" s="3">
        <v>-6.2</v>
      </c>
      <c r="F38" s="4">
        <f>E38-$B$9+R38+$F$10</f>
        <v>17.899999999999999</v>
      </c>
      <c r="G38" s="4">
        <v>10</v>
      </c>
      <c r="H38" s="4">
        <v>11</v>
      </c>
      <c r="I38" s="4">
        <v>-29.5</v>
      </c>
      <c r="J38" s="4">
        <f>I38-E38</f>
        <v>-23.3</v>
      </c>
      <c r="K38" s="4">
        <v>1.0900000000000001</v>
      </c>
      <c r="L38" s="4">
        <v>1.0089999999999999</v>
      </c>
      <c r="M38" s="4">
        <v>16</v>
      </c>
      <c r="N38" s="4">
        <v>432.3</v>
      </c>
      <c r="O38" s="4">
        <v>1.006</v>
      </c>
      <c r="P38" s="18" t="s">
        <v>69</v>
      </c>
      <c r="Q38" s="18">
        <v>-18</v>
      </c>
      <c r="R38">
        <f>Q38-$B$8</f>
        <v>-0.10000000000000142</v>
      </c>
    </row>
    <row r="39" spans="1:18" ht="12.75" customHeight="1" x14ac:dyDescent="0.2">
      <c r="A39" s="3"/>
      <c r="B39" s="3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8" ht="12.75" customHeight="1" x14ac:dyDescent="0.2">
      <c r="A40" s="3"/>
      <c r="B40" s="3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8" ht="12.75" customHeight="1" x14ac:dyDescent="0.2">
      <c r="A41" s="2" t="s">
        <v>0</v>
      </c>
      <c r="B41" s="2" t="s">
        <v>1</v>
      </c>
      <c r="C41" s="2" t="s">
        <v>2</v>
      </c>
      <c r="D41" s="2" t="s">
        <v>3</v>
      </c>
      <c r="E41" s="2"/>
      <c r="F41" s="2" t="s">
        <v>4</v>
      </c>
      <c r="G41" s="2" t="s">
        <v>5</v>
      </c>
      <c r="H41" s="2" t="s">
        <v>6</v>
      </c>
      <c r="I41" s="2"/>
      <c r="J41" s="2" t="s">
        <v>7</v>
      </c>
      <c r="K41" s="6" t="s">
        <v>15</v>
      </c>
      <c r="L41" s="2" t="s">
        <v>16</v>
      </c>
      <c r="M41" s="7"/>
      <c r="N41" s="2" t="s">
        <v>10</v>
      </c>
      <c r="O41" s="2" t="s">
        <v>11</v>
      </c>
      <c r="P41" s="2" t="s">
        <v>12</v>
      </c>
    </row>
    <row r="42" spans="1:18" ht="12.75" customHeight="1" x14ac:dyDescent="0.2">
      <c r="A42" s="16" t="s">
        <v>83</v>
      </c>
      <c r="B42" s="15" t="s">
        <v>82</v>
      </c>
      <c r="C42" s="16" t="s">
        <v>73</v>
      </c>
      <c r="D42" s="16" t="s">
        <v>81</v>
      </c>
      <c r="E42" s="3">
        <v>-30.1</v>
      </c>
      <c r="F42" s="4">
        <f>E42-$B$13+R42+$F$14</f>
        <v>13.599999999999998</v>
      </c>
      <c r="G42" s="4">
        <v>13</v>
      </c>
      <c r="H42" s="4">
        <v>13</v>
      </c>
      <c r="I42" s="4">
        <v>-48</v>
      </c>
      <c r="J42" s="4">
        <f>I42-E42</f>
        <v>-17.899999999999999</v>
      </c>
      <c r="K42" s="4">
        <v>1.9</v>
      </c>
      <c r="L42" s="18" t="s">
        <v>80</v>
      </c>
      <c r="M42" s="18" t="s">
        <v>43</v>
      </c>
      <c r="N42" s="4">
        <v>1300</v>
      </c>
      <c r="O42" s="4">
        <v>1.9</v>
      </c>
      <c r="P42" s="18" t="s">
        <v>84</v>
      </c>
      <c r="Q42" s="18">
        <v>-28.7</v>
      </c>
      <c r="R42">
        <f>Q42-$B$12</f>
        <v>-0.30000000000000071</v>
      </c>
    </row>
    <row r="43" spans="1:18" ht="12.75" customHeight="1" x14ac:dyDescent="0.2">
      <c r="A43" s="16" t="s">
        <v>83</v>
      </c>
      <c r="B43" s="15" t="s">
        <v>82</v>
      </c>
      <c r="C43" s="16" t="s">
        <v>73</v>
      </c>
      <c r="D43" s="16" t="s">
        <v>85</v>
      </c>
      <c r="E43" s="3">
        <v>-34.1</v>
      </c>
      <c r="F43" s="4">
        <f>E43-$B$13+R43+$F$14</f>
        <v>9.5999999999999979</v>
      </c>
      <c r="G43" s="4">
        <v>14</v>
      </c>
      <c r="H43" s="4">
        <v>14</v>
      </c>
      <c r="I43" s="4">
        <v>-50</v>
      </c>
      <c r="J43" s="4">
        <f>I43-E43</f>
        <v>-15.899999999999999</v>
      </c>
      <c r="K43" s="4">
        <v>1.4</v>
      </c>
      <c r="L43" s="18" t="s">
        <v>80</v>
      </c>
      <c r="M43" s="18"/>
      <c r="N43" s="4">
        <v>1296</v>
      </c>
      <c r="O43" s="4">
        <v>1.4</v>
      </c>
      <c r="P43" s="18" t="s">
        <v>84</v>
      </c>
      <c r="Q43" s="18">
        <v>-28.7</v>
      </c>
      <c r="R43">
        <f>Q43-$B$12</f>
        <v>-0.30000000000000071</v>
      </c>
    </row>
    <row r="44" spans="1:18" ht="12.75" customHeight="1" x14ac:dyDescent="0.2">
      <c r="A44" s="16" t="s">
        <v>83</v>
      </c>
      <c r="B44" s="15" t="s">
        <v>82</v>
      </c>
      <c r="C44" s="16" t="s">
        <v>73</v>
      </c>
      <c r="D44" s="16" t="s">
        <v>86</v>
      </c>
      <c r="E44" s="3">
        <v>-31.5</v>
      </c>
      <c r="F44" s="4">
        <f>E44-$B$13+R44+$F$14</f>
        <v>12.099999999999998</v>
      </c>
      <c r="G44" s="4">
        <v>15</v>
      </c>
      <c r="H44" s="4">
        <v>11</v>
      </c>
      <c r="I44" s="4">
        <v>-45</v>
      </c>
      <c r="J44" s="4">
        <f>I44-E44</f>
        <v>-13.5</v>
      </c>
      <c r="K44" s="4">
        <v>2.1</v>
      </c>
      <c r="L44" s="18" t="s">
        <v>80</v>
      </c>
      <c r="M44" s="18"/>
      <c r="N44" s="4">
        <v>1296</v>
      </c>
      <c r="O44" s="4">
        <v>2.1</v>
      </c>
      <c r="P44" s="18" t="s">
        <v>84</v>
      </c>
      <c r="Q44" s="18">
        <v>-28.8</v>
      </c>
      <c r="R44">
        <f>Q44-$B$12</f>
        <v>-0.40000000000000213</v>
      </c>
    </row>
    <row r="45" spans="1:18" ht="12.75" customHeight="1" x14ac:dyDescent="0.2">
      <c r="A45" s="16" t="s">
        <v>83</v>
      </c>
      <c r="B45" s="15" t="s">
        <v>82</v>
      </c>
      <c r="C45" s="16" t="s">
        <v>73</v>
      </c>
      <c r="D45" s="16" t="s">
        <v>93</v>
      </c>
      <c r="E45" s="3">
        <v>-25.3</v>
      </c>
      <c r="F45" s="4">
        <f>E45-$B$13+R45+$F$14</f>
        <v>18.099999999999998</v>
      </c>
      <c r="G45" s="4">
        <v>3</v>
      </c>
      <c r="H45" s="4">
        <v>8</v>
      </c>
      <c r="I45" s="4">
        <v>-52</v>
      </c>
      <c r="J45" s="4">
        <f>I45-E45</f>
        <v>-26.7</v>
      </c>
      <c r="K45" s="4">
        <v>1.1000000000000001</v>
      </c>
      <c r="L45" s="18" t="s">
        <v>80</v>
      </c>
      <c r="M45" s="18"/>
      <c r="N45" s="4">
        <v>1303</v>
      </c>
      <c r="O45" s="4">
        <v>1.01</v>
      </c>
      <c r="P45" s="18" t="s">
        <v>84</v>
      </c>
      <c r="Q45" s="18">
        <v>-29</v>
      </c>
      <c r="R45">
        <f>Q45-$B$12</f>
        <v>-0.60000000000000142</v>
      </c>
    </row>
    <row r="46" spans="1:18" ht="12.75" customHeight="1" x14ac:dyDescent="0.2">
      <c r="A46" s="16" t="s">
        <v>88</v>
      </c>
      <c r="B46" s="16" t="s">
        <v>89</v>
      </c>
      <c r="C46" s="16" t="s">
        <v>73</v>
      </c>
      <c r="D46" s="16" t="s">
        <v>87</v>
      </c>
      <c r="E46" s="3">
        <v>-35.9</v>
      </c>
      <c r="F46" s="4">
        <f>E46-$B$13+R46+$F$14</f>
        <v>7.8000000000000007</v>
      </c>
      <c r="G46" s="4">
        <v>31</v>
      </c>
      <c r="H46" s="4">
        <v>34</v>
      </c>
      <c r="I46" s="4">
        <v>-52</v>
      </c>
      <c r="J46" s="4">
        <f>I46-E46</f>
        <v>-16.100000000000001</v>
      </c>
      <c r="K46" s="4">
        <v>1.9</v>
      </c>
      <c r="L46" s="18" t="s">
        <v>80</v>
      </c>
      <c r="M46" s="1"/>
      <c r="N46" s="4">
        <v>1296</v>
      </c>
      <c r="O46" s="4">
        <v>1.9</v>
      </c>
      <c r="P46" s="18" t="s">
        <v>84</v>
      </c>
      <c r="Q46" s="18">
        <v>-28.7</v>
      </c>
      <c r="R46">
        <f>Q46-$B$12</f>
        <v>-0.30000000000000071</v>
      </c>
    </row>
    <row r="47" spans="1:18" ht="12.75" customHeight="1" x14ac:dyDescent="0.2">
      <c r="A47" s="16" t="s">
        <v>88</v>
      </c>
      <c r="B47" s="16" t="s">
        <v>89</v>
      </c>
      <c r="C47" s="16" t="s">
        <v>73</v>
      </c>
      <c r="D47" s="16" t="s">
        <v>90</v>
      </c>
      <c r="E47" s="3">
        <v>-36.200000000000003</v>
      </c>
      <c r="F47" s="4">
        <f>E47-$B$13+R47+$F$14</f>
        <v>7.2999999999999972</v>
      </c>
      <c r="G47" s="4">
        <v>29</v>
      </c>
      <c r="H47" s="4">
        <v>45</v>
      </c>
      <c r="I47" s="4">
        <v>-54</v>
      </c>
      <c r="J47" s="4">
        <f>I47-E47</f>
        <v>-17.799999999999997</v>
      </c>
      <c r="K47" s="4">
        <v>1.54</v>
      </c>
      <c r="L47" s="18" t="s">
        <v>80</v>
      </c>
      <c r="M47" s="1"/>
      <c r="N47" s="4">
        <v>1296</v>
      </c>
      <c r="O47" s="4">
        <v>1.54</v>
      </c>
      <c r="P47" s="18" t="s">
        <v>84</v>
      </c>
      <c r="Q47" s="18">
        <v>-28.9</v>
      </c>
      <c r="R47">
        <f>Q47-$B$12</f>
        <v>-0.5</v>
      </c>
    </row>
    <row r="48" spans="1:18" ht="12.75" customHeight="1" x14ac:dyDescent="0.2">
      <c r="A48" s="16" t="s">
        <v>88</v>
      </c>
      <c r="B48" s="16" t="s">
        <v>89</v>
      </c>
      <c r="C48" s="16" t="s">
        <v>73</v>
      </c>
      <c r="D48" s="16" t="s">
        <v>94</v>
      </c>
      <c r="E48" s="3">
        <v>-43.1</v>
      </c>
      <c r="F48" s="4">
        <f>E48-$B$13+R48+$F$14</f>
        <v>0.29999999999999716</v>
      </c>
      <c r="G48" s="18" t="s">
        <v>95</v>
      </c>
      <c r="H48" s="18" t="s">
        <v>43</v>
      </c>
      <c r="I48" s="4">
        <v>-68</v>
      </c>
      <c r="J48" s="4">
        <f>I48-E48</f>
        <v>-24.9</v>
      </c>
      <c r="K48" s="4">
        <v>5.3</v>
      </c>
      <c r="L48" s="18" t="s">
        <v>80</v>
      </c>
      <c r="M48" s="1"/>
      <c r="N48" s="4">
        <v>1305</v>
      </c>
      <c r="O48" s="4">
        <v>4</v>
      </c>
      <c r="P48" s="18" t="s">
        <v>98</v>
      </c>
      <c r="Q48" s="18">
        <v>-29</v>
      </c>
      <c r="R48">
        <f>Q48-$B$12</f>
        <v>-0.60000000000000142</v>
      </c>
    </row>
    <row r="49" spans="1:18" ht="12.75" customHeight="1" x14ac:dyDescent="0.2">
      <c r="A49" s="16" t="s">
        <v>88</v>
      </c>
      <c r="B49" s="16" t="s">
        <v>89</v>
      </c>
      <c r="C49" s="16" t="s">
        <v>73</v>
      </c>
      <c r="D49" s="16" t="s">
        <v>99</v>
      </c>
      <c r="E49" s="3">
        <v>-40.700000000000003</v>
      </c>
      <c r="F49" s="4">
        <f>E49-$B$13+R49+$F$14</f>
        <v>2.899999999999995</v>
      </c>
      <c r="G49" s="18"/>
      <c r="H49" s="18"/>
      <c r="I49" s="4">
        <v>-41.3</v>
      </c>
      <c r="J49" s="4">
        <f>I49-E49</f>
        <v>-0.59999999999999432</v>
      </c>
      <c r="K49" s="4">
        <v>1.6</v>
      </c>
      <c r="L49" s="18">
        <v>2.2000000000000002</v>
      </c>
      <c r="M49" s="1"/>
      <c r="N49" s="4">
        <v>1302</v>
      </c>
      <c r="O49" s="4">
        <v>1.5</v>
      </c>
      <c r="P49" s="18" t="s">
        <v>97</v>
      </c>
      <c r="Q49" s="18">
        <v>-28.8</v>
      </c>
      <c r="R49">
        <f>Q49-$B$12</f>
        <v>-0.40000000000000213</v>
      </c>
    </row>
    <row r="50" spans="1:18" ht="12.75" customHeight="1" x14ac:dyDescent="0.2">
      <c r="A50" s="16" t="s">
        <v>60</v>
      </c>
      <c r="B50" s="3" t="s">
        <v>39</v>
      </c>
      <c r="C50" s="16" t="s">
        <v>73</v>
      </c>
      <c r="D50" s="16" t="s">
        <v>91</v>
      </c>
      <c r="E50" s="3">
        <v>-23.7</v>
      </c>
      <c r="F50" s="4">
        <f>E50-$B$13+R50+$F$14</f>
        <v>19.7</v>
      </c>
      <c r="G50" s="4">
        <v>7</v>
      </c>
      <c r="H50" s="4">
        <v>7</v>
      </c>
      <c r="I50" s="4">
        <v>-53</v>
      </c>
      <c r="J50" s="4">
        <f>I50-E50</f>
        <v>-29.3</v>
      </c>
      <c r="K50" s="4">
        <v>1.52</v>
      </c>
      <c r="L50" s="18" t="s">
        <v>80</v>
      </c>
      <c r="M50" s="1"/>
      <c r="N50" s="4">
        <v>1288</v>
      </c>
      <c r="O50" s="4">
        <v>1.24</v>
      </c>
      <c r="P50" s="15" t="s">
        <v>92</v>
      </c>
      <c r="Q50" s="18">
        <v>-29</v>
      </c>
      <c r="R50">
        <f>Q50-$B$12</f>
        <v>-0.60000000000000142</v>
      </c>
    </row>
    <row r="51" spans="1:18" ht="12.75" customHeight="1" x14ac:dyDescent="0.2">
      <c r="A51" s="1" t="s">
        <v>31</v>
      </c>
      <c r="B51" s="15" t="s">
        <v>32</v>
      </c>
      <c r="C51" s="16" t="s">
        <v>73</v>
      </c>
      <c r="D51" s="16" t="s">
        <v>96</v>
      </c>
      <c r="E51" s="3">
        <v>-27.4</v>
      </c>
      <c r="F51" s="4">
        <f>E51-$B$13+R51+$F$14</f>
        <v>16.2</v>
      </c>
      <c r="G51" s="4">
        <v>12</v>
      </c>
      <c r="H51" s="4">
        <v>12</v>
      </c>
      <c r="I51" s="4">
        <v>-45</v>
      </c>
      <c r="J51" s="4">
        <f>I51-E51</f>
        <v>-17.600000000000001</v>
      </c>
      <c r="K51" s="18">
        <v>2.19</v>
      </c>
      <c r="L51" s="18" t="s">
        <v>80</v>
      </c>
      <c r="M51" s="4"/>
      <c r="N51" s="4">
        <v>1293</v>
      </c>
      <c r="O51" s="4">
        <v>2.1800000000000002</v>
      </c>
      <c r="P51" s="1"/>
      <c r="Q51" s="18">
        <v>-28.8</v>
      </c>
      <c r="R51">
        <f>Q51-$B$12</f>
        <v>-0.40000000000000213</v>
      </c>
    </row>
    <row r="52" spans="1:18" ht="12.75" customHeight="1" x14ac:dyDescent="0.2">
      <c r="A52" s="3"/>
      <c r="B52" s="3"/>
      <c r="C52" s="3"/>
      <c r="D52" s="3"/>
      <c r="E52" s="3"/>
      <c r="F52" s="4"/>
      <c r="G52" s="4"/>
      <c r="H52" s="4"/>
      <c r="I52" s="4"/>
      <c r="J52" s="4"/>
      <c r="K52" s="3"/>
      <c r="L52" s="1"/>
      <c r="M52" s="1"/>
      <c r="N52" s="3"/>
      <c r="O52" s="3"/>
      <c r="P52" s="1"/>
    </row>
    <row r="53" spans="1:18" ht="12.75" customHeight="1" x14ac:dyDescent="0.2">
      <c r="A53" s="3"/>
      <c r="B53" s="3"/>
      <c r="C53" s="3"/>
      <c r="D53" s="3"/>
      <c r="E53" s="3"/>
      <c r="F53" s="4"/>
      <c r="G53" s="4"/>
      <c r="H53" s="4"/>
      <c r="I53" s="4"/>
      <c r="J53" s="4"/>
      <c r="K53" s="3"/>
      <c r="L53" s="1"/>
      <c r="M53" s="1"/>
      <c r="N53" s="3"/>
      <c r="O53" s="3"/>
      <c r="P53" s="1"/>
    </row>
    <row r="54" spans="1:18" ht="12.75" customHeight="1" x14ac:dyDescent="0.2">
      <c r="A54" s="3"/>
      <c r="B54" s="3"/>
      <c r="C54" s="3"/>
      <c r="D54" s="3"/>
      <c r="E54" s="3"/>
      <c r="F54" s="4"/>
      <c r="G54" s="4"/>
      <c r="H54" s="4"/>
      <c r="I54" s="4"/>
      <c r="J54" s="4"/>
      <c r="K54" s="3"/>
      <c r="L54" s="1"/>
      <c r="M54" s="1"/>
      <c r="N54" s="3"/>
      <c r="O54" s="3"/>
      <c r="P54" s="1"/>
    </row>
    <row r="55" spans="1:18" ht="12.75" customHeight="1" x14ac:dyDescent="0.2">
      <c r="A55" s="3"/>
      <c r="B55" s="3"/>
      <c r="C55" s="3"/>
      <c r="D55" s="3"/>
      <c r="E55" s="3"/>
      <c r="F55" s="4"/>
      <c r="G55" s="4"/>
      <c r="H55" s="4"/>
      <c r="I55" s="4"/>
      <c r="J55" s="4"/>
      <c r="K55" s="3"/>
      <c r="L55" s="1"/>
      <c r="M55" s="1"/>
      <c r="N55" s="3"/>
      <c r="O55" s="3"/>
      <c r="P55" s="1"/>
    </row>
    <row r="56" spans="1:18" ht="12.75" customHeight="1" x14ac:dyDescent="0.2">
      <c r="A56" s="3"/>
      <c r="B56" s="3"/>
      <c r="C56" s="3"/>
      <c r="D56" s="3"/>
      <c r="E56" s="3"/>
      <c r="F56" s="4"/>
      <c r="G56" s="4"/>
      <c r="H56" s="4"/>
      <c r="I56" s="4"/>
      <c r="J56" s="4"/>
      <c r="K56" s="3"/>
      <c r="L56" s="1"/>
      <c r="M56" s="1"/>
      <c r="N56" s="3"/>
      <c r="O56" s="3"/>
      <c r="P56" s="1"/>
    </row>
    <row r="57" spans="1:18" ht="12.75" customHeight="1" x14ac:dyDescent="0.2">
      <c r="A57" s="2" t="s">
        <v>0</v>
      </c>
      <c r="B57" s="2" t="s">
        <v>1</v>
      </c>
      <c r="C57" s="2" t="s">
        <v>2</v>
      </c>
      <c r="D57" s="2" t="s">
        <v>3</v>
      </c>
      <c r="E57" s="2"/>
      <c r="F57" s="2" t="s">
        <v>4</v>
      </c>
      <c r="G57" s="2" t="s">
        <v>5</v>
      </c>
      <c r="H57" s="2" t="s">
        <v>6</v>
      </c>
      <c r="I57" s="2"/>
      <c r="J57" s="2" t="s">
        <v>7</v>
      </c>
      <c r="K57" s="6" t="s">
        <v>17</v>
      </c>
      <c r="L57" s="2" t="s">
        <v>18</v>
      </c>
      <c r="M57" s="2" t="s">
        <v>19</v>
      </c>
      <c r="N57" s="2" t="s">
        <v>10</v>
      </c>
      <c r="O57" s="2" t="s">
        <v>11</v>
      </c>
      <c r="P57" s="2" t="s">
        <v>12</v>
      </c>
    </row>
    <row r="58" spans="1:18" ht="12.75" customHeight="1" x14ac:dyDescent="0.2">
      <c r="A58" s="15" t="s">
        <v>106</v>
      </c>
      <c r="B58" s="15" t="s">
        <v>105</v>
      </c>
      <c r="C58" s="16" t="s">
        <v>103</v>
      </c>
      <c r="D58" s="16" t="s">
        <v>104</v>
      </c>
      <c r="E58" s="3">
        <v>-46.7</v>
      </c>
      <c r="F58" s="4">
        <f>E58-$B$17+R58+$F$18</f>
        <v>12.899999999999999</v>
      </c>
      <c r="G58" s="4"/>
      <c r="H58" s="4"/>
      <c r="I58" s="4"/>
      <c r="J58" s="4"/>
      <c r="K58" s="18">
        <v>1.36</v>
      </c>
      <c r="L58" s="18"/>
      <c r="M58" s="4"/>
      <c r="N58" s="4">
        <v>2363</v>
      </c>
      <c r="O58" s="4">
        <v>1.02</v>
      </c>
      <c r="P58" s="15" t="s">
        <v>108</v>
      </c>
      <c r="Q58" s="18">
        <v>-40.6</v>
      </c>
      <c r="R58">
        <f>Q58-$B$16</f>
        <v>0.60000000000000142</v>
      </c>
    </row>
    <row r="59" spans="1:18" ht="12.75" customHeight="1" x14ac:dyDescent="0.2">
      <c r="A59" s="16" t="s">
        <v>107</v>
      </c>
      <c r="B59" s="16" t="s">
        <v>82</v>
      </c>
      <c r="C59" s="16" t="s">
        <v>103</v>
      </c>
      <c r="D59" s="3" t="s">
        <v>93</v>
      </c>
      <c r="E59" s="3">
        <v>-36.5</v>
      </c>
      <c r="F59" s="4">
        <f>E59-$B$17+R59+$F$18</f>
        <v>23.400000000000006</v>
      </c>
      <c r="G59" s="4">
        <v>3</v>
      </c>
      <c r="H59" s="4">
        <v>7</v>
      </c>
      <c r="I59" s="4">
        <v>-66</v>
      </c>
      <c r="J59" s="4">
        <f>I59-E59</f>
        <v>-29.5</v>
      </c>
      <c r="K59" s="4">
        <v>1.44</v>
      </c>
      <c r="L59" s="4">
        <v>1.7</v>
      </c>
      <c r="M59" s="15" t="s">
        <v>80</v>
      </c>
      <c r="N59" s="4">
        <v>2344</v>
      </c>
      <c r="O59" s="4">
        <v>1.26</v>
      </c>
      <c r="P59" s="1"/>
      <c r="Q59" s="18">
        <v>-40.299999999999997</v>
      </c>
      <c r="R59">
        <f>Q59-$B$16</f>
        <v>0.90000000000000568</v>
      </c>
    </row>
    <row r="60" spans="1:18" ht="12.75" customHeight="1" x14ac:dyDescent="0.2">
      <c r="A60" s="16" t="s">
        <v>88</v>
      </c>
      <c r="B60" s="16" t="s">
        <v>89</v>
      </c>
      <c r="C60" s="16" t="s">
        <v>103</v>
      </c>
      <c r="D60" s="16" t="s">
        <v>109</v>
      </c>
      <c r="E60" s="3">
        <v>-52.1</v>
      </c>
      <c r="F60" s="4">
        <f>E60-$B$17+R60+$F$18</f>
        <v>6.7000000000000028</v>
      </c>
      <c r="G60" s="4">
        <v>32</v>
      </c>
      <c r="H60" s="4">
        <v>38</v>
      </c>
      <c r="I60" s="4">
        <v>-66</v>
      </c>
      <c r="J60" s="4">
        <f>I60-E60</f>
        <v>-13.899999999999999</v>
      </c>
      <c r="K60" s="4">
        <v>1.6</v>
      </c>
      <c r="L60" s="15" t="s">
        <v>80</v>
      </c>
      <c r="M60" s="15" t="s">
        <v>80</v>
      </c>
      <c r="N60" s="3">
        <v>2340</v>
      </c>
      <c r="O60" s="3">
        <v>1.37</v>
      </c>
      <c r="P60" s="1" t="s">
        <v>84</v>
      </c>
      <c r="Q60">
        <v>-41.4</v>
      </c>
      <c r="R60">
        <f>Q60-$B$16</f>
        <v>-0.19999999999999574</v>
      </c>
    </row>
    <row r="61" spans="1:18" ht="12.75" customHeight="1" x14ac:dyDescent="0.2">
      <c r="A61" s="3"/>
      <c r="B61" s="3"/>
      <c r="C61" s="3"/>
      <c r="D61" s="3"/>
      <c r="E61" s="3"/>
      <c r="F61" s="4"/>
      <c r="G61" s="4"/>
      <c r="H61" s="4"/>
      <c r="I61" s="4"/>
      <c r="J61" s="4"/>
      <c r="K61" s="3"/>
      <c r="L61" s="1"/>
      <c r="M61" s="1"/>
      <c r="N61" s="3"/>
      <c r="O61" s="3"/>
      <c r="P61" s="1"/>
    </row>
    <row r="62" spans="1:18" ht="12.75" customHeight="1" x14ac:dyDescent="0.2">
      <c r="A62" s="3"/>
      <c r="B62" s="3"/>
      <c r="C62" s="3"/>
      <c r="D62" s="3"/>
      <c r="E62" s="3"/>
      <c r="F62" s="4"/>
      <c r="G62" s="4"/>
      <c r="H62" s="4"/>
      <c r="I62" s="4"/>
      <c r="J62" s="4"/>
      <c r="K62" s="3"/>
      <c r="L62" s="1"/>
      <c r="M62" s="1"/>
      <c r="N62" s="3"/>
      <c r="O62" s="3"/>
      <c r="P62" s="1"/>
    </row>
    <row r="63" spans="1:18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1"/>
      <c r="M63" s="1"/>
      <c r="N63" s="1"/>
      <c r="O63" s="1"/>
      <c r="P63" s="1"/>
    </row>
    <row r="64" spans="1:18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1"/>
      <c r="M64" s="1"/>
      <c r="N64" s="1"/>
      <c r="O64" s="1"/>
      <c r="P64" s="1"/>
    </row>
    <row r="65" spans="1:16" ht="12.75" customHeight="1" x14ac:dyDescent="0.2">
      <c r="A65" s="8" t="s">
        <v>20</v>
      </c>
      <c r="B65" s="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 x14ac:dyDescent="0.2">
      <c r="A66" s="10" t="s">
        <v>21</v>
      </c>
      <c r="B66" s="9" t="s">
        <v>22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 x14ac:dyDescent="0.2">
      <c r="A68" s="9" t="s">
        <v>23</v>
      </c>
      <c r="B68" s="11" t="s">
        <v>24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Goeree, Gerrie</dc:creator>
  <cp:lastModifiedBy>Plantronics</cp:lastModifiedBy>
  <dcterms:created xsi:type="dcterms:W3CDTF">2016-05-21T07:54:24Z</dcterms:created>
  <dcterms:modified xsi:type="dcterms:W3CDTF">2016-05-21T14:29:45Z</dcterms:modified>
</cp:coreProperties>
</file>